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Inese\Dokumenti\visi dok\2_iepirkums pasvald vajadz_2\1_TIRGUS_IZPETES_no2022\00_TIRGUS_IZPETES_2024\13_Rotalu_laukuma_remonts\"/>
    </mc:Choice>
  </mc:AlternateContent>
  <xr:revisionPtr revIDLastSave="0" documentId="8_{0B6D33D2-669F-429B-8A87-32D919421BE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āme" sheetId="6" r:id="rId1"/>
  </sheets>
  <calcPr calcId="191029"/>
</workbook>
</file>

<file path=xl/calcChain.xml><?xml version="1.0" encoding="utf-8"?>
<calcChain xmlns="http://schemas.openxmlformats.org/spreadsheetml/2006/main">
  <c r="N6" i="6" l="1"/>
  <c r="P46" i="6"/>
  <c r="P45" i="6"/>
  <c r="P44" i="6"/>
  <c r="P43" i="6"/>
  <c r="P42" i="6"/>
  <c r="P41" i="6"/>
  <c r="O41" i="6"/>
  <c r="N41" i="6"/>
  <c r="M41" i="6"/>
  <c r="L41" i="6"/>
  <c r="P40" i="6"/>
  <c r="O40" i="6"/>
  <c r="N40" i="6"/>
  <c r="M40" i="6"/>
  <c r="L40" i="6"/>
  <c r="K40" i="6"/>
  <c r="H40" i="6"/>
  <c r="P39" i="6"/>
  <c r="O39" i="6"/>
  <c r="N39" i="6"/>
  <c r="M39" i="6"/>
  <c r="L39" i="6"/>
  <c r="K39" i="6"/>
  <c r="H39" i="6"/>
  <c r="P38" i="6"/>
  <c r="N38" i="6"/>
  <c r="P37" i="6"/>
  <c r="O37" i="6"/>
  <c r="M37" i="6"/>
  <c r="L37" i="6"/>
  <c r="K37" i="6"/>
  <c r="H37" i="6"/>
  <c r="P36" i="6"/>
  <c r="N36" i="6"/>
  <c r="P35" i="6"/>
  <c r="N35" i="6"/>
  <c r="P34" i="6"/>
  <c r="N34" i="6"/>
  <c r="P33" i="6"/>
  <c r="N33" i="6"/>
  <c r="P32" i="6"/>
  <c r="O32" i="6"/>
  <c r="M32" i="6"/>
  <c r="L32" i="6"/>
  <c r="K32" i="6"/>
  <c r="H32" i="6"/>
  <c r="P31" i="6"/>
  <c r="N31" i="6"/>
  <c r="P30" i="6"/>
  <c r="N30" i="6"/>
  <c r="P29" i="6"/>
  <c r="N29" i="6"/>
  <c r="P28" i="6"/>
  <c r="N28" i="6"/>
  <c r="P27" i="6"/>
  <c r="N27" i="6"/>
  <c r="P26" i="6"/>
  <c r="N26" i="6"/>
  <c r="P25" i="6"/>
  <c r="O25" i="6"/>
  <c r="M25" i="6"/>
  <c r="L25" i="6"/>
  <c r="K25" i="6"/>
  <c r="H25" i="6"/>
  <c r="P24" i="6"/>
  <c r="N24" i="6"/>
  <c r="P23" i="6"/>
  <c r="N23" i="6"/>
  <c r="P22" i="6"/>
  <c r="N22" i="6"/>
  <c r="P21" i="6"/>
  <c r="N21" i="6"/>
  <c r="P20" i="6"/>
  <c r="O20" i="6"/>
  <c r="M20" i="6"/>
  <c r="L20" i="6"/>
  <c r="K20" i="6"/>
  <c r="H20" i="6"/>
  <c r="P19" i="6"/>
  <c r="N19" i="6"/>
  <c r="P18" i="6"/>
  <c r="N18" i="6"/>
  <c r="P17" i="6"/>
  <c r="O17" i="6"/>
  <c r="N17" i="6"/>
  <c r="M17" i="6"/>
  <c r="L17" i="6"/>
  <c r="K17" i="6"/>
  <c r="H17" i="6"/>
  <c r="P15" i="6"/>
  <c r="O15" i="6"/>
  <c r="N15" i="6"/>
  <c r="M15" i="6"/>
  <c r="L15" i="6"/>
  <c r="K15" i="6"/>
  <c r="H15" i="6"/>
  <c r="P14" i="6"/>
  <c r="O14" i="6"/>
  <c r="N14" i="6"/>
  <c r="M14" i="6"/>
  <c r="L14" i="6"/>
  <c r="K14" i="6"/>
  <c r="H14" i="6"/>
  <c r="P13" i="6"/>
  <c r="O13" i="6"/>
  <c r="N13" i="6"/>
  <c r="M13" i="6"/>
  <c r="L13" i="6"/>
  <c r="K13" i="6"/>
  <c r="H13" i="6"/>
</calcChain>
</file>

<file path=xl/sharedStrings.xml><?xml version="1.0" encoding="utf-8"?>
<sst xmlns="http://schemas.openxmlformats.org/spreadsheetml/2006/main" count="90" uniqueCount="61">
  <si>
    <t>Tāmes summa</t>
  </si>
  <si>
    <t>EUR</t>
  </si>
  <si>
    <t>Nr. p.k.</t>
  </si>
  <si>
    <t>Darba nosaukums</t>
  </si>
  <si>
    <t>Mērvienība</t>
  </si>
  <si>
    <t>Vienības izmaksas</t>
  </si>
  <si>
    <t>Kopā uz visu apjomu</t>
  </si>
  <si>
    <t>Laika norma (c/h)</t>
  </si>
  <si>
    <t>Darba samaksas likme (EUR/h)</t>
  </si>
  <si>
    <t>Darba alga (EUR)</t>
  </si>
  <si>
    <t>Materiāli (EUR)</t>
  </si>
  <si>
    <t>Mehānismi (EUR)</t>
  </si>
  <si>
    <t>Kopā (EUR)</t>
  </si>
  <si>
    <t>Darbietilpība(c/h)</t>
  </si>
  <si>
    <t>Kopā bez PVN</t>
  </si>
  <si>
    <t>PVN 21%</t>
  </si>
  <si>
    <t>Kopā ar PVN</t>
  </si>
  <si>
    <t>Tiešās izmaksas kopā, t.sk. darba devēja sociālais nodoklis</t>
  </si>
  <si>
    <t>Daudzums</t>
  </si>
  <si>
    <t>kompl.</t>
  </si>
  <si>
    <t>Rotaļu laukuma aprīkojuma remontdarbi</t>
  </si>
  <si>
    <t>Teritorijas uzkopšana pēc būvdarbiem</t>
  </si>
  <si>
    <r>
      <t xml:space="preserve">Pasūtītājs: </t>
    </r>
    <r>
      <rPr>
        <b/>
        <sz val="12"/>
        <color rgb="FF000000"/>
        <rFont val="Times New Roman"/>
        <family val="1"/>
        <charset val="186"/>
      </rPr>
      <t>Skaistkalnes pagasta nodaļa
“Rundāles apvienības pārvalde”</t>
    </r>
  </si>
  <si>
    <t>Objekta adrese: Skolas iela 1, Skaistkalne, Bauskas novads.</t>
  </si>
  <si>
    <t>Objekta nosaukums: Skaistkalnes pagasta rotaļu laukums</t>
  </si>
  <si>
    <t>Informācijas stenda izgatavošana un uzstādīšana (ieskaitot pamatnes iebetonēšanu)</t>
  </si>
  <si>
    <t>Virsizdevumi t.sk. darba aizsardzība %</t>
  </si>
  <si>
    <r>
      <t>m</t>
    </r>
    <r>
      <rPr>
        <vertAlign val="superscript"/>
        <sz val="12"/>
        <color rgb="FF000000"/>
        <rFont val="Times New Roman"/>
        <family val="1"/>
        <charset val="186"/>
      </rPr>
      <t>2</t>
    </r>
  </si>
  <si>
    <t>Nolietoto un bojāto koka, metāla un PVC elementu demontāža rotaļu laukumam (ieskaitot būvgružu izvešanu un utilizēšanu)</t>
  </si>
  <si>
    <t>Demontāža un remontdarbu teritorijas norobežošana</t>
  </si>
  <si>
    <t>Rotaļu un vingrošanas kompleksa atjaunošana (Jumta seguma, koka norobežojuma  un nolietoto aktivitāšu elementu nomaiņa -  PVC slidkalniņš, kāpšanas siena, virvju šķeršļi ) (ieskaitot nepieciešamos būvizstrādājumus montāžai un apdarei)</t>
  </si>
  <si>
    <t>Esošā metāla slidkalniņa demontāža, zemes virsmas izlīdzināšana un zālāja atjaunošana (ieskaitot būvgružu utilizēšanu)</t>
  </si>
  <si>
    <t>Teritorijas norobežošana būvdarbu laikā</t>
  </si>
  <si>
    <t>Esošā labiekārtojuma atjaunošana -soliņi, atkritumu urnas (ieskaitot nepieciešamos būvizstrādājumus montāžai un apdarei).</t>
  </si>
  <si>
    <t>Tāme sastādīta:</t>
  </si>
  <si>
    <t>Skalota smilts</t>
  </si>
  <si>
    <r>
      <t>m</t>
    </r>
    <r>
      <rPr>
        <vertAlign val="superscript"/>
        <sz val="12"/>
        <color rgb="FF000000"/>
        <rFont val="Times New Roman"/>
        <family val="1"/>
        <charset val="186"/>
      </rPr>
      <t>3</t>
    </r>
  </si>
  <si>
    <t xml:space="preserve">Esošās smilšu kastes remonts, pārvietošana un papildināšana ar skalotām smiltīm </t>
  </si>
  <si>
    <t>Gatavais Betna maisijums C25.</t>
  </si>
  <si>
    <t>kg</t>
  </si>
  <si>
    <t>gab</t>
  </si>
  <si>
    <t>l</t>
  </si>
  <si>
    <t>Laminēts (Mitrumizturīgs) Finieris 2500x1250x21mm</t>
  </si>
  <si>
    <t>Krāsa Rūsas Dzelzs Un Tērauda Virsmām</t>
  </si>
  <si>
    <t>Būvkalumi (Būltskrūves)</t>
  </si>
  <si>
    <t>Slidkalniņš 4IQ, 220 cm</t>
  </si>
  <si>
    <t xml:space="preserve">Esošā karuseļa pamatnes nostiprināšana ar betonu un koka elementu nomaiņa tai skaitā metāla konstrukcijas krāsošana. </t>
  </si>
  <si>
    <t>Alkīda Krāsa Kokam, Metālam Pusspīdīga</t>
  </si>
  <si>
    <t>Kāpšanas Sienas Aizķeres, 20 Gab., PE, Daudzkrāsainas</t>
  </si>
  <si>
    <t>Būvkalumi un virves</t>
  </si>
  <si>
    <t>Būvkalumi kokmateriāla stiprināšanai</t>
  </si>
  <si>
    <t xml:space="preserve">4IQ Rubber Mat, 50 cm x 50 cm x 2 cm un drenējoša grunts pamatnes sgatavošanai </t>
  </si>
  <si>
    <t>Gumijas seguma plākšņu ieklāšana aktivitāšu laukumiem un pamatnes sagatavošana (šūpolēm, karuselim, kāpšanas sienai)</t>
  </si>
  <si>
    <t>Impregnēts un krāsots kokmateriāls piezāģēts pēc izmēriem un būvkalumi</t>
  </si>
  <si>
    <t xml:space="preserve">Impregnēts kokmateriāls piezāģēts pēc izmēriem </t>
  </si>
  <si>
    <t>Peļņa %</t>
  </si>
  <si>
    <t>Tāme</t>
  </si>
  <si>
    <t>Sastādīja</t>
  </si>
  <si>
    <t>Skaistkalnes pagasta rotaļu laukuma remontdarbi un aprīkojuma piegāde un uzstādīšana</t>
  </si>
  <si>
    <t>Tāme sagatavota 2024. gada tirgus cenās</t>
  </si>
  <si>
    <t>Pretendents: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</si>
</sst>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&quot;&quot;;\ "/>
    <numFmt numFmtId="165" formatCode="0;&quot;&quot;;&quot;&quot;"/>
    <numFmt numFmtId="166" formatCode="0.00;&quot;&quot;;&quot;&quot;"/>
    <numFmt numFmtId="167" formatCode="0.00;&quot;-1&quot;;&quot;&quot;"/>
  </numFmts>
  <fonts count="12" x14ac:knownFonts="1">
    <font>
      <sz val="10"/>
      <name val="Arial"/>
      <family val="2"/>
      <charset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Helv"/>
      <family val="2"/>
    </font>
    <font>
      <b/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vertAlign val="superscript"/>
      <sz val="12"/>
      <color rgb="FF000000"/>
      <name val="Times New Roman"/>
      <family val="1"/>
      <charset val="186"/>
    </font>
    <font>
      <b/>
      <sz val="20"/>
      <name val="Times New Roman"/>
      <family val="1"/>
      <charset val="186"/>
    </font>
    <font>
      <sz val="18"/>
      <color rgb="FF000000"/>
      <name val="Times New Roman"/>
      <family val="1"/>
      <charset val="186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1" fillId="0" borderId="0"/>
    <xf numFmtId="9" fontId="11" fillId="0" borderId="0" applyFont="0" applyFill="0" applyBorder="0" applyAlignment="0" applyProtection="0"/>
    <xf numFmtId="0" fontId="3" fillId="0" borderId="0"/>
    <xf numFmtId="0" fontId="11" fillId="0" borderId="0"/>
    <xf numFmtId="0" fontId="11" fillId="0" borderId="0"/>
  </cellStyleXfs>
  <cellXfs count="112">
    <xf numFmtId="0" fontId="0" fillId="0" borderId="0" xfId="0"/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textRotation="90" wrapText="1"/>
    </xf>
    <xf numFmtId="0" fontId="7" fillId="0" borderId="42" xfId="0" applyFont="1" applyBorder="1" applyAlignment="1">
      <alignment horizontal="center" vertical="center" textRotation="90" wrapText="1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right" vertical="top" wrapText="1"/>
    </xf>
    <xf numFmtId="0" fontId="7" fillId="0" borderId="0" xfId="1" applyFont="1" applyAlignment="1">
      <alignment horizontal="left" vertical="top"/>
    </xf>
    <xf numFmtId="0" fontId="4" fillId="0" borderId="41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textRotation="90"/>
    </xf>
    <xf numFmtId="0" fontId="1" fillId="0" borderId="0" xfId="0" applyFont="1"/>
    <xf numFmtId="0" fontId="2" fillId="0" borderId="0" xfId="0" applyFont="1"/>
    <xf numFmtId="164" fontId="2" fillId="0" borderId="0" xfId="1" applyNumberFormat="1" applyFont="1" applyAlignment="1">
      <alignment vertical="top" wrapText="1"/>
    </xf>
    <xf numFmtId="2" fontId="1" fillId="0" borderId="0" xfId="0" applyNumberFormat="1" applyFont="1"/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7" fillId="0" borderId="0" xfId="0" applyFont="1"/>
    <xf numFmtId="166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9" fontId="7" fillId="0" borderId="1" xfId="2" applyFont="1" applyBorder="1"/>
    <xf numFmtId="0" fontId="7" fillId="2" borderId="0" xfId="0" applyFont="1" applyFill="1" applyAlignment="1">
      <alignment horizontal="center" vertical="center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horizontal="right" vertical="top" wrapText="1"/>
    </xf>
    <xf numFmtId="2" fontId="4" fillId="0" borderId="0" xfId="1" applyNumberFormat="1" applyFont="1" applyAlignment="1">
      <alignment horizontal="center" vertical="top" wrapText="1"/>
    </xf>
    <xf numFmtId="0" fontId="4" fillId="0" borderId="0" xfId="0" applyFont="1" applyAlignment="1">
      <alignment vertical="center"/>
    </xf>
    <xf numFmtId="9" fontId="7" fillId="0" borderId="2" xfId="2" applyFont="1" applyBorder="1"/>
    <xf numFmtId="2" fontId="4" fillId="0" borderId="2" xfId="0" applyNumberFormat="1" applyFont="1" applyBorder="1"/>
    <xf numFmtId="167" fontId="5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166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7" fontId="5" fillId="0" borderId="8" xfId="0" applyNumberFormat="1" applyFont="1" applyBorder="1" applyAlignment="1">
      <alignment horizontal="center" vertical="center" wrapText="1"/>
    </xf>
    <xf numFmtId="167" fontId="5" fillId="0" borderId="9" xfId="0" applyNumberFormat="1" applyFont="1" applyBorder="1" applyAlignment="1">
      <alignment horizontal="center" vertical="center" wrapText="1"/>
    </xf>
    <xf numFmtId="167" fontId="5" fillId="0" borderId="10" xfId="0" applyNumberFormat="1" applyFont="1" applyBorder="1" applyAlignment="1">
      <alignment horizontal="center" vertical="center" wrapText="1"/>
    </xf>
    <xf numFmtId="167" fontId="5" fillId="0" borderId="5" xfId="0" applyNumberFormat="1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center" vertical="center" wrapText="1"/>
    </xf>
    <xf numFmtId="167" fontId="5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/>
    <xf numFmtId="0" fontId="7" fillId="0" borderId="11" xfId="0" applyFont="1" applyBorder="1"/>
    <xf numFmtId="2" fontId="7" fillId="0" borderId="5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166" fontId="5" fillId="0" borderId="12" xfId="0" applyNumberFormat="1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center" vertical="center" wrapText="1"/>
    </xf>
    <xf numFmtId="167" fontId="5" fillId="0" borderId="14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/>
    <xf numFmtId="2" fontId="4" fillId="0" borderId="17" xfId="0" applyNumberFormat="1" applyFont="1" applyBorder="1"/>
    <xf numFmtId="2" fontId="4" fillId="0" borderId="4" xfId="0" applyNumberFormat="1" applyFont="1" applyBorder="1"/>
    <xf numFmtId="167" fontId="5" fillId="0" borderId="18" xfId="0" applyNumberFormat="1" applyFont="1" applyBorder="1" applyAlignment="1">
      <alignment horizontal="center" vertical="center" wrapText="1"/>
    </xf>
    <xf numFmtId="167" fontId="5" fillId="0" borderId="19" xfId="0" applyNumberFormat="1" applyFont="1" applyBorder="1" applyAlignment="1">
      <alignment horizontal="center" vertical="center" wrapText="1"/>
    </xf>
    <xf numFmtId="167" fontId="5" fillId="0" borderId="20" xfId="0" applyNumberFormat="1" applyFont="1" applyBorder="1" applyAlignment="1">
      <alignment horizontal="center" vertical="center" wrapText="1"/>
    </xf>
    <xf numFmtId="167" fontId="5" fillId="0" borderId="21" xfId="0" applyNumberFormat="1" applyFont="1" applyBorder="1" applyAlignment="1">
      <alignment horizontal="center" vertical="center" wrapText="1"/>
    </xf>
    <xf numFmtId="167" fontId="5" fillId="0" borderId="22" xfId="0" applyNumberFormat="1" applyFont="1" applyBorder="1" applyAlignment="1">
      <alignment horizontal="center" vertical="center" wrapText="1"/>
    </xf>
    <xf numFmtId="167" fontId="5" fillId="0" borderId="23" xfId="0" applyNumberFormat="1" applyFont="1" applyBorder="1" applyAlignment="1">
      <alignment horizontal="center" vertical="center" wrapText="1"/>
    </xf>
    <xf numFmtId="167" fontId="5" fillId="0" borderId="24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textRotation="90" wrapText="1"/>
    </xf>
    <xf numFmtId="0" fontId="7" fillId="0" borderId="26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textRotation="90" wrapText="1"/>
    </xf>
    <xf numFmtId="166" fontId="5" fillId="0" borderId="9" xfId="0" applyNumberFormat="1" applyFont="1" applyBorder="1" applyAlignment="1">
      <alignment horizontal="center" vertical="center"/>
    </xf>
    <xf numFmtId="166" fontId="5" fillId="0" borderId="10" xfId="0" applyNumberFormat="1" applyFont="1" applyBorder="1" applyAlignment="1">
      <alignment horizontal="center" vertical="center"/>
    </xf>
    <xf numFmtId="166" fontId="5" fillId="0" borderId="11" xfId="0" applyNumberFormat="1" applyFont="1" applyBorder="1" applyAlignment="1">
      <alignment horizontal="center" vertical="center"/>
    </xf>
    <xf numFmtId="167" fontId="5" fillId="0" borderId="15" xfId="0" applyNumberFormat="1" applyFont="1" applyBorder="1" applyAlignment="1">
      <alignment horizontal="center" vertical="center" wrapText="1"/>
    </xf>
    <xf numFmtId="167" fontId="5" fillId="0" borderId="29" xfId="0" applyNumberFormat="1" applyFont="1" applyBorder="1" applyAlignment="1">
      <alignment horizontal="center" vertical="center" wrapText="1"/>
    </xf>
    <xf numFmtId="167" fontId="5" fillId="0" borderId="12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165" fontId="5" fillId="0" borderId="29" xfId="0" applyNumberFormat="1" applyFont="1" applyBorder="1" applyAlignment="1">
      <alignment horizontal="center" vertical="center"/>
    </xf>
    <xf numFmtId="167" fontId="5" fillId="0" borderId="35" xfId="0" applyNumberFormat="1" applyFont="1" applyBorder="1" applyAlignment="1">
      <alignment horizontal="center" vertical="center" wrapText="1"/>
    </xf>
    <xf numFmtId="167" fontId="5" fillId="0" borderId="36" xfId="0" applyNumberFormat="1" applyFont="1" applyBorder="1" applyAlignment="1">
      <alignment horizontal="center" vertical="center" wrapText="1"/>
    </xf>
    <xf numFmtId="167" fontId="1" fillId="0" borderId="0" xfId="0" applyNumberFormat="1" applyFont="1"/>
    <xf numFmtId="0" fontId="7" fillId="0" borderId="37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center" vertical="center" textRotation="90"/>
    </xf>
    <xf numFmtId="0" fontId="7" fillId="0" borderId="46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4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2" fontId="4" fillId="0" borderId="0" xfId="1" applyNumberFormat="1" applyFont="1" applyAlignment="1">
      <alignment horizontal="center" vertical="top" wrapText="1"/>
    </xf>
    <xf numFmtId="0" fontId="9" fillId="0" borderId="0" xfId="1" applyFont="1" applyAlignment="1">
      <alignment horizontal="center" vertical="top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7" fillId="0" borderId="0" xfId="1" applyNumberFormat="1" applyFont="1" applyAlignment="1">
      <alignment horizontal="left" vertical="top" wrapText="1"/>
    </xf>
    <xf numFmtId="164" fontId="7" fillId="0" borderId="0" xfId="1" applyNumberFormat="1" applyFont="1" applyAlignment="1">
      <alignment horizontal="left" vertical="top"/>
    </xf>
  </cellXfs>
  <cellStyles count="6">
    <cellStyle name="Normal 10 16" xfId="5" xr:uid="{00000000-0005-0000-0000-000009000000}"/>
    <cellStyle name="Normal 6" xfId="4" xr:uid="{00000000-0005-0000-0000-000008000000}"/>
    <cellStyle name="Parasts" xfId="0" builtinId="0"/>
    <cellStyle name="Paskaidrojošs teksts" xfId="1" builtinId="53"/>
    <cellStyle name="Procenti" xfId="2" builtinId="5"/>
    <cellStyle name="Style 1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33131</xdr:colOff>
      <xdr:row>42</xdr:row>
      <xdr:rowOff>0</xdr:rowOff>
    </xdr:from>
    <xdr:to>
      <xdr:col>7</xdr:col>
      <xdr:colOff>210264</xdr:colOff>
      <xdr:row>46</xdr:row>
      <xdr:rowOff>92766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34B07B-B3AA-455C-A7C1-AAE034B9B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25" y="15020925"/>
          <a:ext cx="66675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11D4A-9E6A-467C-BF54-64D2BFE87768}">
  <sheetPr>
    <pageSetUpPr fitToPage="1"/>
  </sheetPr>
  <dimension ref="B1:S49"/>
  <sheetViews>
    <sheetView tabSelected="1" zoomScale="89" zoomScaleNormal="89" workbookViewId="0">
      <selection activeCell="B40" sqref="B40"/>
    </sheetView>
  </sheetViews>
  <sheetFormatPr defaultColWidth="9.140625" defaultRowHeight="12.75" x14ac:dyDescent="0.2"/>
  <cols>
    <col min="1" max="1" width="18" style="16" customWidth="1"/>
    <col min="2" max="2" width="5" style="16" customWidth="1"/>
    <col min="3" max="3" width="50.140625" style="16" customWidth="1"/>
    <col min="4" max="4" width="11.7109375" style="16" customWidth="1"/>
    <col min="5" max="5" width="8.42578125" style="16" customWidth="1"/>
    <col min="6" max="13" width="11" style="16" customWidth="1"/>
    <col min="14" max="14" width="12.140625" style="16" customWidth="1"/>
    <col min="15" max="15" width="11" style="16" customWidth="1"/>
    <col min="16" max="16" width="12.42578125" style="16" customWidth="1"/>
    <col min="17" max="17" width="10.140625" style="16" customWidth="1"/>
    <col min="18" max="16384" width="9.140625" style="16"/>
  </cols>
  <sheetData>
    <row r="1" spans="2:19" ht="30.6" customHeight="1" x14ac:dyDescent="0.2">
      <c r="B1" s="106" t="s">
        <v>56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2:19" ht="23.25" x14ac:dyDescent="0.35">
      <c r="B2" s="107" t="s">
        <v>58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9" ht="15.75" x14ac:dyDescent="0.2">
      <c r="B3" s="108" t="s">
        <v>22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2:19" ht="15" customHeight="1" x14ac:dyDescent="0.2">
      <c r="B4" s="110" t="s">
        <v>24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8"/>
      <c r="R4" s="18"/>
      <c r="S4" s="18"/>
    </row>
    <row r="5" spans="2:19" ht="15.75" x14ac:dyDescent="0.2">
      <c r="B5" s="111" t="s">
        <v>23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2:19" ht="16.149999999999999" customHeight="1" x14ac:dyDescent="0.2">
      <c r="B6" s="8" t="s">
        <v>60</v>
      </c>
      <c r="C6" s="8"/>
      <c r="D6" s="8"/>
      <c r="E6" s="8"/>
      <c r="F6" s="20"/>
      <c r="G6" s="20"/>
      <c r="H6" s="20"/>
      <c r="I6" s="20"/>
      <c r="J6" s="7" t="s">
        <v>0</v>
      </c>
      <c r="K6" s="7"/>
      <c r="L6" s="7"/>
      <c r="M6" s="7"/>
      <c r="N6" s="105">
        <f>P46</f>
        <v>0</v>
      </c>
      <c r="O6" s="105"/>
      <c r="P6" s="20" t="s">
        <v>1</v>
      </c>
    </row>
    <row r="7" spans="2:19" ht="12" customHeight="1" x14ac:dyDescent="0.2">
      <c r="B7" s="33"/>
      <c r="C7" s="33"/>
      <c r="D7" s="33"/>
      <c r="E7" s="33"/>
      <c r="F7" s="20"/>
      <c r="G7" s="20"/>
      <c r="H7" s="20"/>
      <c r="I7" s="20"/>
      <c r="J7" s="34"/>
      <c r="K7" s="34"/>
      <c r="L7" s="34"/>
      <c r="M7" s="34"/>
      <c r="N7" s="35"/>
      <c r="O7" s="35"/>
      <c r="P7" s="20"/>
    </row>
    <row r="8" spans="2:19" ht="16.149999999999999" customHeight="1" x14ac:dyDescent="0.2">
      <c r="B8" s="8"/>
      <c r="C8" s="8"/>
      <c r="D8" s="33"/>
      <c r="E8" s="33"/>
      <c r="F8" s="20"/>
      <c r="G8" s="20"/>
      <c r="H8" s="20"/>
      <c r="I8" s="20"/>
      <c r="J8" s="34"/>
      <c r="K8" s="34"/>
      <c r="L8" s="7" t="s">
        <v>34</v>
      </c>
      <c r="M8" s="7"/>
      <c r="N8" s="7"/>
      <c r="O8" s="6"/>
      <c r="P8" s="6"/>
    </row>
    <row r="9" spans="2:19" ht="16.5" thickBot="1" x14ac:dyDescent="0.3">
      <c r="B9" s="5" t="s">
        <v>59</v>
      </c>
      <c r="C9" s="5"/>
      <c r="D9" s="5"/>
      <c r="E9" s="5"/>
      <c r="F9" s="21"/>
      <c r="G9" s="21"/>
      <c r="H9" s="22"/>
      <c r="I9" s="22"/>
      <c r="J9" s="22"/>
      <c r="K9" s="22"/>
      <c r="L9" s="22"/>
      <c r="M9" s="22"/>
      <c r="N9" s="22"/>
      <c r="O9" s="22"/>
      <c r="P9" s="22"/>
    </row>
    <row r="10" spans="2:19" ht="12.75" customHeight="1" thickBot="1" x14ac:dyDescent="0.25">
      <c r="B10" s="4" t="s">
        <v>2</v>
      </c>
      <c r="C10" s="2" t="s">
        <v>3</v>
      </c>
      <c r="D10" s="15" t="s">
        <v>4</v>
      </c>
      <c r="E10" s="100" t="s">
        <v>18</v>
      </c>
      <c r="F10" s="102" t="s">
        <v>5</v>
      </c>
      <c r="G10" s="103"/>
      <c r="H10" s="103"/>
      <c r="I10" s="103"/>
      <c r="J10" s="103"/>
      <c r="K10" s="104"/>
      <c r="L10" s="102" t="s">
        <v>6</v>
      </c>
      <c r="M10" s="103"/>
      <c r="N10" s="103"/>
      <c r="O10" s="103"/>
      <c r="P10" s="104"/>
    </row>
    <row r="11" spans="2:19" ht="93.75" customHeight="1" thickBot="1" x14ac:dyDescent="0.25">
      <c r="B11" s="3"/>
      <c r="C11" s="1"/>
      <c r="D11" s="99"/>
      <c r="E11" s="101"/>
      <c r="F11" s="79" t="s">
        <v>7</v>
      </c>
      <c r="G11" s="79" t="s">
        <v>8</v>
      </c>
      <c r="H11" s="79" t="s">
        <v>9</v>
      </c>
      <c r="I11" s="79" t="s">
        <v>10</v>
      </c>
      <c r="J11" s="80" t="s">
        <v>11</v>
      </c>
      <c r="K11" s="40" t="s">
        <v>12</v>
      </c>
      <c r="L11" s="78" t="s">
        <v>13</v>
      </c>
      <c r="M11" s="79" t="s">
        <v>9</v>
      </c>
      <c r="N11" s="79" t="s">
        <v>10</v>
      </c>
      <c r="O11" s="80" t="s">
        <v>11</v>
      </c>
      <c r="P11" s="81" t="s">
        <v>12</v>
      </c>
    </row>
    <row r="12" spans="2:19" ht="23.25" customHeight="1" thickBot="1" x14ac:dyDescent="0.25">
      <c r="B12" s="14" t="s">
        <v>29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</row>
    <row r="13" spans="2:19" ht="51.6" customHeight="1" x14ac:dyDescent="0.2">
      <c r="B13" s="45">
        <v>1</v>
      </c>
      <c r="C13" s="88" t="s">
        <v>31</v>
      </c>
      <c r="D13" s="63" t="s">
        <v>19</v>
      </c>
      <c r="E13" s="42">
        <v>1</v>
      </c>
      <c r="F13" s="41">
        <v>0</v>
      </c>
      <c r="G13" s="41">
        <v>0</v>
      </c>
      <c r="H13" s="43">
        <f>G13*F13</f>
        <v>0</v>
      </c>
      <c r="I13" s="43"/>
      <c r="J13" s="82">
        <v>0</v>
      </c>
      <c r="K13" s="86">
        <f t="shared" ref="K13:K40" si="0">ROUND(H13+I13+J13,2)</f>
        <v>0</v>
      </c>
      <c r="L13" s="87">
        <f t="shared" ref="L13:L15" si="1">ROUND(E13*F13,0)</f>
        <v>0</v>
      </c>
      <c r="M13" s="44">
        <f t="shared" ref="M13:M40" si="2">ROUND(H13*E13,2)</f>
        <v>0</v>
      </c>
      <c r="N13" s="44">
        <f t="shared" ref="N13:N14" si="3">ROUND(I13*E13,2)</f>
        <v>0</v>
      </c>
      <c r="O13" s="52">
        <f t="shared" ref="O13:O15" si="4">ROUND(J13*E13,2)</f>
        <v>0</v>
      </c>
      <c r="P13" s="86">
        <f t="shared" ref="P13:P40" si="5">SUM(M13:O13)</f>
        <v>0</v>
      </c>
    </row>
    <row r="14" spans="2:19" ht="45.6" customHeight="1" x14ac:dyDescent="0.2">
      <c r="B14" s="46">
        <v>2</v>
      </c>
      <c r="C14" s="89" t="s">
        <v>28</v>
      </c>
      <c r="D14" s="66" t="s">
        <v>19</v>
      </c>
      <c r="E14" s="49">
        <v>1</v>
      </c>
      <c r="F14" s="48">
        <v>0</v>
      </c>
      <c r="G14" s="48">
        <v>0</v>
      </c>
      <c r="H14" s="50">
        <f>G14*F14</f>
        <v>0</v>
      </c>
      <c r="I14" s="50"/>
      <c r="J14" s="83">
        <v>0</v>
      </c>
      <c r="K14" s="67">
        <f t="shared" si="0"/>
        <v>0</v>
      </c>
      <c r="L14" s="85">
        <f t="shared" si="1"/>
        <v>0</v>
      </c>
      <c r="M14" s="51">
        <f t="shared" si="2"/>
        <v>0</v>
      </c>
      <c r="N14" s="51">
        <f t="shared" si="3"/>
        <v>0</v>
      </c>
      <c r="O14" s="53">
        <f t="shared" si="4"/>
        <v>0</v>
      </c>
      <c r="P14" s="67">
        <f t="shared" si="5"/>
        <v>0</v>
      </c>
    </row>
    <row r="15" spans="2:19" ht="18.600000000000001" customHeight="1" thickBot="1" x14ac:dyDescent="0.25">
      <c r="B15" s="47">
        <v>3</v>
      </c>
      <c r="C15" s="90" t="s">
        <v>32</v>
      </c>
      <c r="D15" s="48" t="s">
        <v>19</v>
      </c>
      <c r="E15" s="49">
        <v>1</v>
      </c>
      <c r="F15" s="48">
        <v>0</v>
      </c>
      <c r="G15" s="48">
        <v>0</v>
      </c>
      <c r="H15" s="50">
        <f>G15*F15</f>
        <v>0</v>
      </c>
      <c r="I15" s="50">
        <v>0</v>
      </c>
      <c r="J15" s="83">
        <v>0</v>
      </c>
      <c r="K15" s="67">
        <f t="shared" si="0"/>
        <v>0</v>
      </c>
      <c r="L15" s="85">
        <f t="shared" si="1"/>
        <v>0</v>
      </c>
      <c r="M15" s="51">
        <f t="shared" si="2"/>
        <v>0</v>
      </c>
      <c r="N15" s="51">
        <f>I15*E15</f>
        <v>0</v>
      </c>
      <c r="O15" s="53">
        <f t="shared" si="4"/>
        <v>0</v>
      </c>
      <c r="P15" s="67">
        <f t="shared" si="5"/>
        <v>0</v>
      </c>
    </row>
    <row r="16" spans="2:19" ht="20.25" customHeight="1" thickBot="1" x14ac:dyDescent="0.25">
      <c r="B16" s="14" t="s">
        <v>20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2"/>
    </row>
    <row r="17" spans="2:16" ht="36.6" customHeight="1" x14ac:dyDescent="0.2">
      <c r="B17" s="45">
        <v>4</v>
      </c>
      <c r="C17" s="91" t="s">
        <v>37</v>
      </c>
      <c r="D17" s="63" t="s">
        <v>19</v>
      </c>
      <c r="E17" s="42">
        <v>1</v>
      </c>
      <c r="F17" s="41">
        <v>0</v>
      </c>
      <c r="G17" s="41">
        <v>0</v>
      </c>
      <c r="H17" s="43">
        <f>G17*F17</f>
        <v>0</v>
      </c>
      <c r="I17" s="43"/>
      <c r="J17" s="82">
        <v>0</v>
      </c>
      <c r="K17" s="54">
        <f t="shared" si="0"/>
        <v>0</v>
      </c>
      <c r="L17" s="71">
        <f>F17*E17</f>
        <v>0</v>
      </c>
      <c r="M17" s="72">
        <f t="shared" si="2"/>
        <v>0</v>
      </c>
      <c r="N17" s="72">
        <f>I17*E17</f>
        <v>0</v>
      </c>
      <c r="O17" s="73">
        <f>J17*E17</f>
        <v>0</v>
      </c>
      <c r="P17" s="54">
        <f t="shared" si="5"/>
        <v>0</v>
      </c>
    </row>
    <row r="18" spans="2:16" ht="34.15" customHeight="1" x14ac:dyDescent="0.2">
      <c r="B18" s="94"/>
      <c r="C18" s="88" t="s">
        <v>53</v>
      </c>
      <c r="D18" s="63" t="s">
        <v>19</v>
      </c>
      <c r="E18" s="42">
        <v>4</v>
      </c>
      <c r="F18" s="41"/>
      <c r="G18" s="41"/>
      <c r="H18" s="43"/>
      <c r="I18" s="43">
        <v>0</v>
      </c>
      <c r="J18" s="82"/>
      <c r="K18" s="86"/>
      <c r="L18" s="95"/>
      <c r="M18" s="44"/>
      <c r="N18" s="44">
        <f>I18*E18</f>
        <v>0</v>
      </c>
      <c r="O18" s="96"/>
      <c r="P18" s="86">
        <f t="shared" si="5"/>
        <v>0</v>
      </c>
    </row>
    <row r="19" spans="2:16" ht="25.15" customHeight="1" x14ac:dyDescent="0.2">
      <c r="B19" s="94"/>
      <c r="C19" s="88" t="s">
        <v>35</v>
      </c>
      <c r="D19" s="63" t="s">
        <v>36</v>
      </c>
      <c r="E19" s="42">
        <v>1</v>
      </c>
      <c r="F19" s="41"/>
      <c r="G19" s="41"/>
      <c r="H19" s="43"/>
      <c r="I19" s="43">
        <v>0</v>
      </c>
      <c r="J19" s="82"/>
      <c r="K19" s="86"/>
      <c r="L19" s="95"/>
      <c r="M19" s="44"/>
      <c r="N19" s="44">
        <f>I19*E19</f>
        <v>0</v>
      </c>
      <c r="O19" s="96"/>
      <c r="P19" s="86">
        <f t="shared" si="5"/>
        <v>0</v>
      </c>
    </row>
    <row r="20" spans="2:16" ht="50.45" customHeight="1" x14ac:dyDescent="0.2">
      <c r="B20" s="46">
        <v>5</v>
      </c>
      <c r="C20" s="92" t="s">
        <v>46</v>
      </c>
      <c r="D20" s="64" t="s">
        <v>19</v>
      </c>
      <c r="E20" s="24">
        <v>1</v>
      </c>
      <c r="F20" s="23">
        <v>0</v>
      </c>
      <c r="G20" s="23">
        <v>0</v>
      </c>
      <c r="H20" s="25">
        <f t="shared" ref="H20:H40" si="6">G20*F20</f>
        <v>0</v>
      </c>
      <c r="I20" s="25"/>
      <c r="J20" s="84">
        <v>0</v>
      </c>
      <c r="K20" s="56">
        <f t="shared" si="0"/>
        <v>0</v>
      </c>
      <c r="L20" s="74">
        <f t="shared" ref="L20:L40" si="7">F20*E20</f>
        <v>0</v>
      </c>
      <c r="M20" s="26">
        <f t="shared" si="2"/>
        <v>0</v>
      </c>
      <c r="N20" s="26"/>
      <c r="O20" s="39">
        <f t="shared" ref="O20:O40" si="8">J20*E20</f>
        <v>0</v>
      </c>
      <c r="P20" s="56">
        <f>SUM(M20:O20)</f>
        <v>0</v>
      </c>
    </row>
    <row r="21" spans="2:16" ht="25.15" customHeight="1" x14ac:dyDescent="0.2">
      <c r="B21" s="46"/>
      <c r="C21" s="92" t="s">
        <v>38</v>
      </c>
      <c r="D21" s="64" t="s">
        <v>39</v>
      </c>
      <c r="E21" s="24">
        <v>100</v>
      </c>
      <c r="F21" s="23"/>
      <c r="G21" s="23"/>
      <c r="H21" s="25"/>
      <c r="I21" s="25">
        <v>0</v>
      </c>
      <c r="J21" s="84"/>
      <c r="K21" s="56"/>
      <c r="L21" s="74"/>
      <c r="M21" s="26"/>
      <c r="N21" s="26">
        <f t="shared" ref="N21:N40" si="9">I21*E21</f>
        <v>0</v>
      </c>
      <c r="O21" s="39"/>
      <c r="P21" s="56">
        <f t="shared" ref="P21:P24" si="10">SUM(M21:O21)</f>
        <v>0</v>
      </c>
    </row>
    <row r="22" spans="2:16" ht="22.15" customHeight="1" x14ac:dyDescent="0.2">
      <c r="B22" s="46"/>
      <c r="C22" s="92" t="s">
        <v>42</v>
      </c>
      <c r="D22" s="64" t="s">
        <v>40</v>
      </c>
      <c r="E22" s="24">
        <v>1</v>
      </c>
      <c r="F22" s="23"/>
      <c r="G22" s="23"/>
      <c r="H22" s="25"/>
      <c r="I22" s="25">
        <v>0</v>
      </c>
      <c r="J22" s="84"/>
      <c r="K22" s="56"/>
      <c r="L22" s="74"/>
      <c r="M22" s="26"/>
      <c r="N22" s="26">
        <f t="shared" si="9"/>
        <v>0</v>
      </c>
      <c r="O22" s="39"/>
      <c r="P22" s="56">
        <f t="shared" si="10"/>
        <v>0</v>
      </c>
    </row>
    <row r="23" spans="2:16" ht="22.9" customHeight="1" x14ac:dyDescent="0.2">
      <c r="B23" s="46"/>
      <c r="C23" s="92" t="s">
        <v>43</v>
      </c>
      <c r="D23" s="64" t="s">
        <v>41</v>
      </c>
      <c r="E23" s="24">
        <v>1</v>
      </c>
      <c r="F23" s="23"/>
      <c r="G23" s="23"/>
      <c r="H23" s="25"/>
      <c r="I23" s="25">
        <v>0</v>
      </c>
      <c r="J23" s="84"/>
      <c r="K23" s="56"/>
      <c r="L23" s="74"/>
      <c r="M23" s="26"/>
      <c r="N23" s="26">
        <f t="shared" si="9"/>
        <v>0</v>
      </c>
      <c r="O23" s="39"/>
      <c r="P23" s="56">
        <f t="shared" si="10"/>
        <v>0</v>
      </c>
    </row>
    <row r="24" spans="2:16" ht="22.9" customHeight="1" x14ac:dyDescent="0.2">
      <c r="B24" s="46"/>
      <c r="C24" s="92" t="s">
        <v>44</v>
      </c>
      <c r="D24" s="64" t="s">
        <v>19</v>
      </c>
      <c r="E24" s="24">
        <v>1</v>
      </c>
      <c r="F24" s="23"/>
      <c r="G24" s="23"/>
      <c r="H24" s="25"/>
      <c r="I24" s="25">
        <v>0</v>
      </c>
      <c r="J24" s="84"/>
      <c r="K24" s="56"/>
      <c r="L24" s="74"/>
      <c r="M24" s="26"/>
      <c r="N24" s="26">
        <f>I24*E24</f>
        <v>0</v>
      </c>
      <c r="O24" s="39"/>
      <c r="P24" s="56">
        <f t="shared" si="10"/>
        <v>0</v>
      </c>
    </row>
    <row r="25" spans="2:16" ht="84" customHeight="1" x14ac:dyDescent="0.2">
      <c r="B25" s="46">
        <v>6</v>
      </c>
      <c r="C25" s="92" t="s">
        <v>30</v>
      </c>
      <c r="D25" s="64" t="s">
        <v>19</v>
      </c>
      <c r="E25" s="24">
        <v>1</v>
      </c>
      <c r="F25" s="23">
        <v>0</v>
      </c>
      <c r="G25" s="23">
        <v>0</v>
      </c>
      <c r="H25" s="25">
        <f t="shared" si="6"/>
        <v>0</v>
      </c>
      <c r="I25" s="25"/>
      <c r="J25" s="84">
        <v>0</v>
      </c>
      <c r="K25" s="56">
        <f t="shared" si="0"/>
        <v>0</v>
      </c>
      <c r="L25" s="74">
        <f t="shared" si="7"/>
        <v>0</v>
      </c>
      <c r="M25" s="26">
        <f t="shared" si="2"/>
        <v>0</v>
      </c>
      <c r="N25" s="26"/>
      <c r="O25" s="39">
        <f t="shared" si="8"/>
        <v>0</v>
      </c>
      <c r="P25" s="56">
        <f t="shared" si="5"/>
        <v>0</v>
      </c>
    </row>
    <row r="26" spans="2:16" ht="19.149999999999999" customHeight="1" x14ac:dyDescent="0.2">
      <c r="B26" s="46"/>
      <c r="C26" s="92" t="s">
        <v>54</v>
      </c>
      <c r="D26" s="64" t="s">
        <v>19</v>
      </c>
      <c r="E26" s="24">
        <v>1</v>
      </c>
      <c r="F26" s="23"/>
      <c r="G26" s="23"/>
      <c r="H26" s="25"/>
      <c r="I26" s="25">
        <v>0</v>
      </c>
      <c r="J26" s="84"/>
      <c r="K26" s="56"/>
      <c r="L26" s="74"/>
      <c r="M26" s="26"/>
      <c r="N26" s="26">
        <f t="shared" si="9"/>
        <v>0</v>
      </c>
      <c r="O26" s="39"/>
      <c r="P26" s="56">
        <f t="shared" si="5"/>
        <v>0</v>
      </c>
    </row>
    <row r="27" spans="2:16" ht="18.600000000000001" customHeight="1" x14ac:dyDescent="0.2">
      <c r="B27" s="46"/>
      <c r="C27" s="92" t="s">
        <v>45</v>
      </c>
      <c r="D27" s="64" t="s">
        <v>19</v>
      </c>
      <c r="E27" s="24">
        <v>1</v>
      </c>
      <c r="F27" s="23"/>
      <c r="G27" s="23"/>
      <c r="H27" s="25"/>
      <c r="I27" s="25">
        <v>0</v>
      </c>
      <c r="J27" s="84"/>
      <c r="K27" s="56"/>
      <c r="L27" s="74"/>
      <c r="M27" s="26"/>
      <c r="N27" s="26">
        <f t="shared" si="9"/>
        <v>0</v>
      </c>
      <c r="O27" s="39"/>
      <c r="P27" s="56">
        <f t="shared" si="5"/>
        <v>0</v>
      </c>
    </row>
    <row r="28" spans="2:16" ht="22.15" customHeight="1" x14ac:dyDescent="0.2">
      <c r="B28" s="46"/>
      <c r="C28" s="92" t="s">
        <v>42</v>
      </c>
      <c r="D28" s="64" t="s">
        <v>40</v>
      </c>
      <c r="E28" s="24">
        <v>2</v>
      </c>
      <c r="F28" s="23"/>
      <c r="G28" s="23"/>
      <c r="H28" s="25"/>
      <c r="I28" s="25">
        <v>0</v>
      </c>
      <c r="J28" s="84"/>
      <c r="K28" s="56"/>
      <c r="L28" s="74"/>
      <c r="M28" s="26"/>
      <c r="N28" s="26">
        <f t="shared" si="9"/>
        <v>0</v>
      </c>
      <c r="O28" s="39"/>
      <c r="P28" s="56">
        <f t="shared" si="5"/>
        <v>0</v>
      </c>
    </row>
    <row r="29" spans="2:16" ht="22.15" customHeight="1" x14ac:dyDescent="0.2">
      <c r="B29" s="46"/>
      <c r="C29" s="92" t="s">
        <v>47</v>
      </c>
      <c r="D29" s="64" t="s">
        <v>41</v>
      </c>
      <c r="E29" s="24">
        <v>3</v>
      </c>
      <c r="F29" s="23"/>
      <c r="G29" s="23"/>
      <c r="H29" s="25"/>
      <c r="I29" s="25">
        <v>0</v>
      </c>
      <c r="J29" s="84"/>
      <c r="K29" s="56"/>
      <c r="L29" s="74"/>
      <c r="M29" s="26"/>
      <c r="N29" s="26">
        <f t="shared" si="9"/>
        <v>0</v>
      </c>
      <c r="O29" s="39"/>
      <c r="P29" s="56">
        <f t="shared" si="5"/>
        <v>0</v>
      </c>
    </row>
    <row r="30" spans="2:16" ht="31.9" customHeight="1" x14ac:dyDescent="0.2">
      <c r="B30" s="46"/>
      <c r="C30" s="92" t="s">
        <v>48</v>
      </c>
      <c r="D30" s="64" t="s">
        <v>19</v>
      </c>
      <c r="E30" s="24">
        <v>1</v>
      </c>
      <c r="F30" s="23"/>
      <c r="G30" s="23"/>
      <c r="H30" s="25"/>
      <c r="I30" s="25">
        <v>0</v>
      </c>
      <c r="J30" s="84"/>
      <c r="K30" s="56"/>
      <c r="L30" s="74"/>
      <c r="M30" s="26"/>
      <c r="N30" s="26">
        <f t="shared" si="9"/>
        <v>0</v>
      </c>
      <c r="O30" s="39"/>
      <c r="P30" s="56">
        <f t="shared" si="5"/>
        <v>0</v>
      </c>
    </row>
    <row r="31" spans="2:16" ht="17.45" customHeight="1" x14ac:dyDescent="0.2">
      <c r="B31" s="46"/>
      <c r="C31" s="92" t="s">
        <v>49</v>
      </c>
      <c r="D31" s="64" t="s">
        <v>19</v>
      </c>
      <c r="E31" s="24">
        <v>1</v>
      </c>
      <c r="F31" s="23"/>
      <c r="G31" s="23"/>
      <c r="H31" s="25"/>
      <c r="I31" s="25">
        <v>0</v>
      </c>
      <c r="J31" s="84"/>
      <c r="K31" s="56"/>
      <c r="L31" s="74"/>
      <c r="M31" s="26"/>
      <c r="N31" s="26">
        <f t="shared" si="9"/>
        <v>0</v>
      </c>
      <c r="O31" s="39"/>
      <c r="P31" s="56">
        <f t="shared" si="5"/>
        <v>0</v>
      </c>
    </row>
    <row r="32" spans="2:16" ht="46.15" customHeight="1" x14ac:dyDescent="0.2">
      <c r="B32" s="46">
        <v>7</v>
      </c>
      <c r="C32" s="92" t="s">
        <v>33</v>
      </c>
      <c r="D32" s="64" t="s">
        <v>19</v>
      </c>
      <c r="E32" s="24">
        <v>1</v>
      </c>
      <c r="F32" s="23">
        <v>0</v>
      </c>
      <c r="G32" s="23">
        <v>0</v>
      </c>
      <c r="H32" s="25">
        <f t="shared" si="6"/>
        <v>0</v>
      </c>
      <c r="I32" s="25"/>
      <c r="J32" s="84">
        <v>0</v>
      </c>
      <c r="K32" s="56">
        <f t="shared" si="0"/>
        <v>0</v>
      </c>
      <c r="L32" s="74">
        <f t="shared" si="7"/>
        <v>0</v>
      </c>
      <c r="M32" s="26">
        <f t="shared" si="2"/>
        <v>0</v>
      </c>
      <c r="N32" s="26"/>
      <c r="O32" s="39">
        <f t="shared" si="8"/>
        <v>0</v>
      </c>
      <c r="P32" s="56">
        <f t="shared" si="5"/>
        <v>0</v>
      </c>
    </row>
    <row r="33" spans="2:17" ht="24" customHeight="1" x14ac:dyDescent="0.2">
      <c r="B33" s="46"/>
      <c r="C33" s="92" t="s">
        <v>54</v>
      </c>
      <c r="D33" s="64" t="s">
        <v>19</v>
      </c>
      <c r="E33" s="24">
        <v>2</v>
      </c>
      <c r="F33" s="23"/>
      <c r="G33" s="23"/>
      <c r="H33" s="25"/>
      <c r="I33" s="25">
        <v>0</v>
      </c>
      <c r="J33" s="84"/>
      <c r="K33" s="56"/>
      <c r="L33" s="74"/>
      <c r="M33" s="26"/>
      <c r="N33" s="26">
        <f t="shared" si="9"/>
        <v>0</v>
      </c>
      <c r="O33" s="39"/>
      <c r="P33" s="56">
        <f t="shared" si="5"/>
        <v>0</v>
      </c>
    </row>
    <row r="34" spans="2:17" ht="22.9" customHeight="1" x14ac:dyDescent="0.2">
      <c r="B34" s="46"/>
      <c r="C34" s="92" t="s">
        <v>47</v>
      </c>
      <c r="D34" s="64" t="s">
        <v>41</v>
      </c>
      <c r="E34" s="24">
        <v>1</v>
      </c>
      <c r="F34" s="23"/>
      <c r="G34" s="23"/>
      <c r="H34" s="25"/>
      <c r="I34" s="25">
        <v>0</v>
      </c>
      <c r="J34" s="84"/>
      <c r="K34" s="56"/>
      <c r="L34" s="74"/>
      <c r="M34" s="26"/>
      <c r="N34" s="26">
        <f t="shared" si="9"/>
        <v>0</v>
      </c>
      <c r="O34" s="39"/>
      <c r="P34" s="56">
        <f t="shared" si="5"/>
        <v>0</v>
      </c>
    </row>
    <row r="35" spans="2:17" ht="22.9" customHeight="1" x14ac:dyDescent="0.2">
      <c r="B35" s="46"/>
      <c r="C35" s="92" t="s">
        <v>43</v>
      </c>
      <c r="D35" s="64" t="s">
        <v>41</v>
      </c>
      <c r="E35" s="24">
        <v>1</v>
      </c>
      <c r="F35" s="23"/>
      <c r="G35" s="23"/>
      <c r="H35" s="25"/>
      <c r="I35" s="25">
        <v>0</v>
      </c>
      <c r="J35" s="84"/>
      <c r="K35" s="56"/>
      <c r="L35" s="74"/>
      <c r="M35" s="26"/>
      <c r="N35" s="26">
        <f t="shared" si="9"/>
        <v>0</v>
      </c>
      <c r="O35" s="39"/>
      <c r="P35" s="56">
        <f t="shared" si="5"/>
        <v>0</v>
      </c>
    </row>
    <row r="36" spans="2:17" ht="22.9" customHeight="1" x14ac:dyDescent="0.2">
      <c r="B36" s="46"/>
      <c r="C36" s="92" t="s">
        <v>50</v>
      </c>
      <c r="D36" s="64" t="s">
        <v>19</v>
      </c>
      <c r="E36" s="24">
        <v>1</v>
      </c>
      <c r="F36" s="23"/>
      <c r="G36" s="23"/>
      <c r="H36" s="25"/>
      <c r="I36" s="25">
        <v>0</v>
      </c>
      <c r="J36" s="84"/>
      <c r="K36" s="56"/>
      <c r="L36" s="74"/>
      <c r="M36" s="26"/>
      <c r="N36" s="26">
        <f t="shared" si="9"/>
        <v>0</v>
      </c>
      <c r="O36" s="39"/>
      <c r="P36" s="56">
        <f t="shared" si="5"/>
        <v>0</v>
      </c>
      <c r="Q36" s="97"/>
    </row>
    <row r="37" spans="2:17" ht="49.15" customHeight="1" x14ac:dyDescent="0.2">
      <c r="B37" s="46">
        <v>8</v>
      </c>
      <c r="C37" s="92" t="s">
        <v>52</v>
      </c>
      <c r="D37" s="64" t="s">
        <v>27</v>
      </c>
      <c r="E37" s="24">
        <v>60</v>
      </c>
      <c r="F37" s="23">
        <v>0</v>
      </c>
      <c r="G37" s="23">
        <v>0</v>
      </c>
      <c r="H37" s="25">
        <f t="shared" si="6"/>
        <v>0</v>
      </c>
      <c r="I37" s="25"/>
      <c r="J37" s="84">
        <v>0</v>
      </c>
      <c r="K37" s="56">
        <f t="shared" si="0"/>
        <v>0</v>
      </c>
      <c r="L37" s="74">
        <f t="shared" si="7"/>
        <v>0</v>
      </c>
      <c r="M37" s="26">
        <f t="shared" si="2"/>
        <v>0</v>
      </c>
      <c r="N37" s="26"/>
      <c r="O37" s="39">
        <f t="shared" si="8"/>
        <v>0</v>
      </c>
      <c r="P37" s="56">
        <f t="shared" si="5"/>
        <v>0</v>
      </c>
    </row>
    <row r="38" spans="2:17" ht="31.9" customHeight="1" x14ac:dyDescent="0.2">
      <c r="B38" s="46"/>
      <c r="C38" s="89" t="s">
        <v>51</v>
      </c>
      <c r="D38" s="64" t="s">
        <v>27</v>
      </c>
      <c r="E38" s="24">
        <v>60</v>
      </c>
      <c r="F38" s="23"/>
      <c r="G38" s="23"/>
      <c r="H38" s="25"/>
      <c r="I38" s="25">
        <v>0</v>
      </c>
      <c r="J38" s="84"/>
      <c r="K38" s="56"/>
      <c r="L38" s="74"/>
      <c r="M38" s="26"/>
      <c r="N38" s="26">
        <f t="shared" si="9"/>
        <v>0</v>
      </c>
      <c r="O38" s="39"/>
      <c r="P38" s="56">
        <f t="shared" si="5"/>
        <v>0</v>
      </c>
      <c r="Q38" s="97"/>
    </row>
    <row r="39" spans="2:17" ht="41.45" customHeight="1" x14ac:dyDescent="0.2">
      <c r="B39" s="46">
        <v>9</v>
      </c>
      <c r="C39" s="98" t="s">
        <v>25</v>
      </c>
      <c r="D39" s="64" t="s">
        <v>19</v>
      </c>
      <c r="E39" s="24">
        <v>1</v>
      </c>
      <c r="F39" s="23">
        <v>0</v>
      </c>
      <c r="G39" s="23">
        <v>0</v>
      </c>
      <c r="H39" s="25">
        <f t="shared" si="6"/>
        <v>0</v>
      </c>
      <c r="I39" s="25">
        <v>0</v>
      </c>
      <c r="J39" s="84">
        <v>0</v>
      </c>
      <c r="K39" s="56">
        <f t="shared" si="0"/>
        <v>0</v>
      </c>
      <c r="L39" s="74">
        <f t="shared" si="7"/>
        <v>0</v>
      </c>
      <c r="M39" s="26">
        <f t="shared" si="2"/>
        <v>0</v>
      </c>
      <c r="N39" s="26">
        <f t="shared" si="9"/>
        <v>0</v>
      </c>
      <c r="O39" s="39">
        <f t="shared" si="8"/>
        <v>0</v>
      </c>
      <c r="P39" s="56">
        <f t="shared" si="5"/>
        <v>0</v>
      </c>
    </row>
    <row r="40" spans="2:17" ht="19.149999999999999" customHeight="1" thickBot="1" x14ac:dyDescent="0.25">
      <c r="B40" s="65">
        <v>10</v>
      </c>
      <c r="C40" s="93" t="s">
        <v>21</v>
      </c>
      <c r="D40" s="66" t="s">
        <v>19</v>
      </c>
      <c r="E40" s="49">
        <v>1</v>
      </c>
      <c r="F40" s="48">
        <v>0</v>
      </c>
      <c r="G40" s="48">
        <v>0</v>
      </c>
      <c r="H40" s="50">
        <f t="shared" si="6"/>
        <v>0</v>
      </c>
      <c r="I40" s="50"/>
      <c r="J40" s="83">
        <v>0</v>
      </c>
      <c r="K40" s="55">
        <f t="shared" si="0"/>
        <v>0</v>
      </c>
      <c r="L40" s="75">
        <f t="shared" si="7"/>
        <v>0</v>
      </c>
      <c r="M40" s="76">
        <f t="shared" si="2"/>
        <v>0</v>
      </c>
      <c r="N40" s="76">
        <f t="shared" si="9"/>
        <v>0</v>
      </c>
      <c r="O40" s="77">
        <f t="shared" si="8"/>
        <v>0</v>
      </c>
      <c r="P40" s="67">
        <f t="shared" si="5"/>
        <v>0</v>
      </c>
    </row>
    <row r="41" spans="2:17" ht="16.5" thickBot="1" x14ac:dyDescent="0.3">
      <c r="B41" s="11" t="s">
        <v>17</v>
      </c>
      <c r="C41" s="10"/>
      <c r="D41" s="10"/>
      <c r="E41" s="10"/>
      <c r="F41" s="10"/>
      <c r="G41" s="10"/>
      <c r="H41" s="10"/>
      <c r="I41" s="10"/>
      <c r="J41" s="10"/>
      <c r="K41" s="9"/>
      <c r="L41" s="68">
        <f>SUM(L13:L39)</f>
        <v>0</v>
      </c>
      <c r="M41" s="68">
        <f>SUM(M13:M39)</f>
        <v>0</v>
      </c>
      <c r="N41" s="68">
        <f>SUM(N13:N39)</f>
        <v>0</v>
      </c>
      <c r="O41" s="69">
        <f>SUM(O13:O39)</f>
        <v>0</v>
      </c>
      <c r="P41" s="70">
        <f>SUM(P12:P40)</f>
        <v>0</v>
      </c>
    </row>
    <row r="42" spans="2:17" ht="15.75" x14ac:dyDescent="0.25">
      <c r="B42" s="28"/>
      <c r="C42" s="29"/>
      <c r="D42" s="29"/>
      <c r="E42" s="29"/>
      <c r="F42" s="29"/>
      <c r="G42" s="29"/>
      <c r="H42" s="29"/>
      <c r="I42" s="36"/>
      <c r="J42" s="29"/>
      <c r="K42" s="30" t="s">
        <v>26</v>
      </c>
      <c r="L42" s="37"/>
      <c r="M42" s="38"/>
      <c r="N42" s="38"/>
      <c r="O42" s="57"/>
      <c r="P42" s="59">
        <f>ROUND(P41*L42,2)</f>
        <v>0</v>
      </c>
    </row>
    <row r="43" spans="2:17" ht="15.75" x14ac:dyDescent="0.25">
      <c r="B43" s="28"/>
      <c r="C43" s="29"/>
      <c r="D43" s="29"/>
      <c r="E43" s="29"/>
      <c r="F43" s="29"/>
      <c r="G43" s="29"/>
      <c r="H43" s="29"/>
      <c r="I43" s="36"/>
      <c r="J43" s="29"/>
      <c r="K43" s="30" t="s">
        <v>55</v>
      </c>
      <c r="L43" s="31"/>
      <c r="M43" s="27"/>
      <c r="N43" s="27"/>
      <c r="O43" s="58"/>
      <c r="P43" s="60">
        <f>ROUND(P41*L43,2)</f>
        <v>0</v>
      </c>
    </row>
    <row r="44" spans="2:17" ht="15.6" customHeight="1" x14ac:dyDescent="0.25">
      <c r="B44" s="28"/>
      <c r="C44" s="29"/>
      <c r="D44" s="29"/>
      <c r="E44" s="29"/>
      <c r="F44" s="29"/>
      <c r="G44" s="29"/>
      <c r="H44" s="29"/>
      <c r="I44" s="36"/>
      <c r="J44" s="29"/>
      <c r="K44" s="30" t="s">
        <v>14</v>
      </c>
      <c r="L44" s="27"/>
      <c r="M44" s="27"/>
      <c r="N44" s="27"/>
      <c r="O44" s="58"/>
      <c r="P44" s="61">
        <f>P41+P42+P43</f>
        <v>0</v>
      </c>
      <c r="Q44" s="19"/>
    </row>
    <row r="45" spans="2:17" ht="15.6" customHeight="1" x14ac:dyDescent="0.25">
      <c r="B45" s="28"/>
      <c r="C45" s="29"/>
      <c r="D45" s="29"/>
      <c r="E45" s="29"/>
      <c r="F45" s="29"/>
      <c r="G45" s="29"/>
      <c r="H45" s="29"/>
      <c r="I45" s="36"/>
      <c r="J45" s="29"/>
      <c r="K45" s="30" t="s">
        <v>15</v>
      </c>
      <c r="L45" s="27"/>
      <c r="M45" s="27"/>
      <c r="N45" s="27"/>
      <c r="O45" s="58"/>
      <c r="P45" s="60">
        <f>ROUND(P44*21%,2)</f>
        <v>0</v>
      </c>
      <c r="Q45" s="19"/>
    </row>
    <row r="46" spans="2:17" ht="16.5" thickBot="1" x14ac:dyDescent="0.3">
      <c r="B46" s="28"/>
      <c r="C46" s="29"/>
      <c r="D46" s="29"/>
      <c r="E46" s="29"/>
      <c r="F46" s="29"/>
      <c r="G46" s="29"/>
      <c r="H46" s="29"/>
      <c r="I46" s="36"/>
      <c r="J46" s="29"/>
      <c r="K46" s="30" t="s">
        <v>16</v>
      </c>
      <c r="L46" s="27"/>
      <c r="M46" s="27"/>
      <c r="N46" s="27"/>
      <c r="O46" s="58"/>
      <c r="P46" s="62">
        <f>+P44+P45</f>
        <v>0</v>
      </c>
    </row>
    <row r="47" spans="2:17" ht="15.75" x14ac:dyDescent="0.25">
      <c r="B47" s="28"/>
      <c r="C47" s="32"/>
      <c r="D47" s="28"/>
      <c r="E47" s="28"/>
      <c r="F47" s="28"/>
      <c r="G47" s="28"/>
      <c r="H47" s="28"/>
      <c r="I47" s="22"/>
      <c r="J47" s="28"/>
      <c r="K47" s="28"/>
      <c r="L47" s="28"/>
      <c r="M47" s="28"/>
      <c r="N47" s="28"/>
      <c r="O47" s="28"/>
      <c r="P47" s="28"/>
    </row>
    <row r="48" spans="2:17" ht="15.75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2:16" ht="15" x14ac:dyDescent="0.25">
      <c r="B49" s="17"/>
      <c r="C49" s="17" t="s">
        <v>57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</sheetData>
  <mergeCells count="21">
    <mergeCell ref="B6:E6"/>
    <mergeCell ref="J6:M6"/>
    <mergeCell ref="N6:O6"/>
    <mergeCell ref="B1:P1"/>
    <mergeCell ref="B2:P2"/>
    <mergeCell ref="B3:P3"/>
    <mergeCell ref="B4:P4"/>
    <mergeCell ref="B5:P5"/>
    <mergeCell ref="B12:P12"/>
    <mergeCell ref="B16:P16"/>
    <mergeCell ref="B41:K41"/>
    <mergeCell ref="B8:C8"/>
    <mergeCell ref="L8:N8"/>
    <mergeCell ref="O8:P8"/>
    <mergeCell ref="B9:E9"/>
    <mergeCell ref="B10:B11"/>
    <mergeCell ref="C10:C11"/>
    <mergeCell ref="D10:D11"/>
    <mergeCell ref="E10:E11"/>
    <mergeCell ref="F10:K10"/>
    <mergeCell ref="L10:P10"/>
  </mergeCells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317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RS</dc:creator>
  <cp:keywords/>
  <dc:description/>
  <cp:lastModifiedBy>Inese</cp:lastModifiedBy>
  <cp:revision>21</cp:revision>
  <cp:lastPrinted>2023-11-06T11:22:44Z</cp:lastPrinted>
  <dcterms:created xsi:type="dcterms:W3CDTF">2018-02-14T08:54:41Z</dcterms:created>
  <dcterms:modified xsi:type="dcterms:W3CDTF">2024-04-05T12:47:50Z</dcterms:modified>
  <cp:category/>
  <dc:language>lv-LV</dc:language>
</cp:coreProperties>
</file>